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2101EPFL\Civil-411\Exercices\Exercice Embankment Dam\2025\"/>
    </mc:Choice>
  </mc:AlternateContent>
  <xr:revisionPtr revIDLastSave="0" documentId="13_ncr:1_{DEC5432B-808C-4E77-93E4-0100F3940BB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Makisi and seed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 l="1"/>
  <c r="B26" i="3"/>
  <c r="B24" i="3" l="1"/>
  <c r="F2" i="3"/>
  <c r="B11" i="3"/>
  <c r="B5" i="3"/>
  <c r="B20" i="3"/>
  <c r="F1" i="3"/>
  <c r="C3" i="3" l="1"/>
  <c r="B3" i="3"/>
  <c r="C5" i="3" l="1"/>
  <c r="C12" i="3"/>
  <c r="C13" i="3"/>
  <c r="C11" i="3"/>
  <c r="B12" i="3"/>
  <c r="B13" i="3"/>
  <c r="B7" i="3"/>
  <c r="B10" i="3" s="1"/>
  <c r="B14" i="3" l="1"/>
  <c r="B25" i="3" s="1"/>
  <c r="B21" i="3"/>
  <c r="B6" i="3"/>
  <c r="B9" i="3" s="1"/>
  <c r="C24" i="3"/>
  <c r="C21" i="3"/>
  <c r="C20" i="3"/>
  <c r="C14" i="3"/>
  <c r="C25" i="3" s="1"/>
  <c r="C26" i="3" s="1"/>
  <c r="C7" i="3"/>
  <c r="C10" i="3" s="1"/>
  <c r="C6" i="3"/>
  <c r="C9" i="3" s="1"/>
  <c r="C8" i="3"/>
  <c r="B28" i="3" l="1"/>
  <c r="C28" i="3"/>
</calcChain>
</file>

<file path=xl/sharedStrings.xml><?xml version="1.0" encoding="utf-8"?>
<sst xmlns="http://schemas.openxmlformats.org/spreadsheetml/2006/main" count="44" uniqueCount="39">
  <si>
    <t>ac</t>
  </si>
  <si>
    <t>y/h</t>
  </si>
  <si>
    <t>a1</t>
  </si>
  <si>
    <t>a2</t>
  </si>
  <si>
    <t>a3</t>
  </si>
  <si>
    <t>ad</t>
  </si>
  <si>
    <t>ag/ad</t>
  </si>
  <si>
    <t>a1barre</t>
  </si>
  <si>
    <t>vs1</t>
  </si>
  <si>
    <t>vs2</t>
  </si>
  <si>
    <t>m</t>
  </si>
  <si>
    <t>rho2</t>
  </si>
  <si>
    <t>rho1</t>
  </si>
  <si>
    <t>q</t>
  </si>
  <si>
    <t>T0</t>
  </si>
  <si>
    <t>h1</t>
  </si>
  <si>
    <t>ag</t>
  </si>
  <si>
    <t>ac/ag</t>
  </si>
  <si>
    <t>u/agT0</t>
  </si>
  <si>
    <t>u [m]</t>
  </si>
  <si>
    <t>w1</t>
  </si>
  <si>
    <t>w2</t>
  </si>
  <si>
    <t>w3</t>
  </si>
  <si>
    <t>T1</t>
  </si>
  <si>
    <t>T2</t>
  </si>
  <si>
    <t>T3</t>
  </si>
  <si>
    <t>m/s2</t>
  </si>
  <si>
    <t>ky</t>
  </si>
  <si>
    <t>Left sliding</t>
  </si>
  <si>
    <t>Right sliding</t>
  </si>
  <si>
    <t>Gravity</t>
  </si>
  <si>
    <t>Soil acceleration</t>
  </si>
  <si>
    <t>Find with Slide 2D</t>
  </si>
  <si>
    <t>Surface geometry</t>
  </si>
  <si>
    <t>Soil of type A</t>
  </si>
  <si>
    <t>according to abacus and y/h</t>
  </si>
  <si>
    <t>According to parameters</t>
  </si>
  <si>
    <t>Abacus</t>
  </si>
  <si>
    <t>Embankment height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</si>
</sst>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0" fontId="0" fillId="2" borderId="1" xfId="0" applyFill="1" applyBorder="1"/>
    <xf numFmtId="2" fontId="0" fillId="2" borderId="1" xfId="0" applyNumberFormat="1" applyFill="1" applyBorder="1"/>
    <xf numFmtId="0" fontId="0" fillId="3" borderId="1" xfId="0" applyFill="1" applyBorder="1"/>
    <xf numFmtId="0" fontId="2" fillId="0" borderId="0" xfId="0" applyFont="1"/>
    <xf numFmtId="2" fontId="3" fillId="0" borderId="1" xfId="0" applyNumberFormat="1" applyFont="1" applyBorder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="85" zoomScaleNormal="85" workbookViewId="0">
      <selection activeCell="E10" sqref="E10"/>
    </sheetView>
  </sheetViews>
  <sheetFormatPr defaultColWidth="9.5703125" defaultRowHeight="15" x14ac:dyDescent="0.25"/>
  <cols>
    <col min="2" max="2" width="20.85546875" bestFit="1" customWidth="1"/>
    <col min="3" max="3" width="20.85546875" customWidth="1"/>
    <col min="4" max="4" width="23.5703125" bestFit="1" customWidth="1"/>
    <col min="5" max="5" width="30.28515625" bestFit="1" customWidth="1"/>
  </cols>
  <sheetData>
    <row r="1" spans="1:7" x14ac:dyDescent="0.25">
      <c r="A1" s="1"/>
      <c r="B1" s="1" t="s">
        <v>28</v>
      </c>
      <c r="C1" s="1" t="s">
        <v>29</v>
      </c>
      <c r="E1" t="s">
        <v>30</v>
      </c>
      <c r="F1">
        <f>9.81</f>
        <v>9.81</v>
      </c>
      <c r="G1" t="s">
        <v>26</v>
      </c>
    </row>
    <row r="2" spans="1:7" x14ac:dyDescent="0.25">
      <c r="A2" s="1" t="s">
        <v>27</v>
      </c>
      <c r="B2" s="4">
        <v>1</v>
      </c>
      <c r="C2" s="4">
        <v>1</v>
      </c>
      <c r="D2" t="s">
        <v>32</v>
      </c>
      <c r="E2" t="s">
        <v>31</v>
      </c>
      <c r="F2">
        <f>0.15*F1</f>
        <v>1.4715</v>
      </c>
      <c r="G2" t="s">
        <v>26</v>
      </c>
    </row>
    <row r="3" spans="1:7" x14ac:dyDescent="0.25">
      <c r="A3" s="1" t="s">
        <v>0</v>
      </c>
      <c r="B3" s="1">
        <f>F1*B2</f>
        <v>9.81</v>
      </c>
      <c r="C3" s="1">
        <f>F1*C2</f>
        <v>9.81</v>
      </c>
      <c r="G3" s="7"/>
    </row>
    <row r="4" spans="1:7" x14ac:dyDescent="0.25">
      <c r="A4" s="1" t="s">
        <v>1</v>
      </c>
      <c r="B4" s="4">
        <v>1</v>
      </c>
      <c r="C4" s="4">
        <v>1</v>
      </c>
      <c r="D4" t="s">
        <v>33</v>
      </c>
      <c r="E4" s="7"/>
      <c r="F4" s="7"/>
      <c r="G4" s="7"/>
    </row>
    <row r="5" spans="1:7" x14ac:dyDescent="0.25">
      <c r="A5" s="1" t="s">
        <v>20</v>
      </c>
      <c r="B5" s="2">
        <f>2.4*B16/B23</f>
        <v>1800</v>
      </c>
      <c r="C5" s="2">
        <f>2.4*C16/C23</f>
        <v>1800</v>
      </c>
      <c r="E5" s="7"/>
      <c r="F5" s="7"/>
      <c r="G5" s="7"/>
    </row>
    <row r="6" spans="1:7" x14ac:dyDescent="0.25">
      <c r="A6" s="1" t="s">
        <v>21</v>
      </c>
      <c r="B6" s="2">
        <f>5.52*B16/B23</f>
        <v>4140</v>
      </c>
      <c r="C6" s="2">
        <f>5.52*C16/C23</f>
        <v>4140</v>
      </c>
      <c r="E6" s="7"/>
      <c r="F6" s="7"/>
      <c r="G6" s="7"/>
    </row>
    <row r="7" spans="1:7" x14ac:dyDescent="0.25">
      <c r="A7" s="1" t="s">
        <v>22</v>
      </c>
      <c r="B7" s="2">
        <f>8.65*B16/B23</f>
        <v>6487.5</v>
      </c>
      <c r="C7" s="2">
        <f>8.65*C16/C23</f>
        <v>6487.5</v>
      </c>
      <c r="E7" s="7"/>
      <c r="F7" s="7"/>
      <c r="G7" s="7"/>
    </row>
    <row r="8" spans="1:7" x14ac:dyDescent="0.25">
      <c r="A8" s="1" t="s">
        <v>23</v>
      </c>
      <c r="B8" s="2">
        <f>2*PI()/B5</f>
        <v>3.4906585039886592E-3</v>
      </c>
      <c r="C8" s="2">
        <f>2*PI()/C5</f>
        <v>3.4906585039886592E-3</v>
      </c>
      <c r="E8" s="7"/>
      <c r="F8" s="9"/>
      <c r="G8" s="7"/>
    </row>
    <row r="9" spans="1:7" x14ac:dyDescent="0.25">
      <c r="A9" s="1" t="s">
        <v>24</v>
      </c>
      <c r="B9" s="2">
        <f t="shared" ref="B9:C10" si="0">2*PI()/B6</f>
        <v>1.5176776104298517E-3</v>
      </c>
      <c r="C9" s="2">
        <f t="shared" si="0"/>
        <v>1.5176776104298517E-3</v>
      </c>
      <c r="E9" s="7"/>
      <c r="F9" s="9"/>
      <c r="G9" s="7"/>
    </row>
    <row r="10" spans="1:7" x14ac:dyDescent="0.25">
      <c r="A10" s="1" t="s">
        <v>25</v>
      </c>
      <c r="B10" s="2">
        <f t="shared" si="0"/>
        <v>9.6850640573095746E-4</v>
      </c>
      <c r="C10" s="2">
        <f t="shared" si="0"/>
        <v>9.6850640573095746E-4</v>
      </c>
      <c r="E10" s="7"/>
      <c r="F10" s="9"/>
      <c r="G10" s="7"/>
    </row>
    <row r="11" spans="1:7" x14ac:dyDescent="0.25">
      <c r="A11" s="1" t="s">
        <v>2</v>
      </c>
      <c r="B11" s="2">
        <f>$F$2*F8</f>
        <v>0</v>
      </c>
      <c r="C11" s="2">
        <f>$F$2*F8</f>
        <v>0</v>
      </c>
      <c r="D11" t="s">
        <v>34</v>
      </c>
    </row>
    <row r="12" spans="1:7" x14ac:dyDescent="0.25">
      <c r="A12" s="1" t="s">
        <v>3</v>
      </c>
      <c r="B12" s="2">
        <f>$F$2*F9</f>
        <v>0</v>
      </c>
      <c r="C12" s="2">
        <f>$F$2*F9</f>
        <v>0</v>
      </c>
      <c r="D12" t="s">
        <v>34</v>
      </c>
    </row>
    <row r="13" spans="1:7" x14ac:dyDescent="0.25">
      <c r="A13" s="1" t="s">
        <v>4</v>
      </c>
      <c r="B13" s="2">
        <f>$F$2*F10</f>
        <v>0</v>
      </c>
      <c r="C13" s="2">
        <f>$F$2*F10</f>
        <v>0</v>
      </c>
      <c r="D13" t="s">
        <v>34</v>
      </c>
    </row>
    <row r="14" spans="1:7" x14ac:dyDescent="0.25">
      <c r="A14" s="1" t="s">
        <v>5</v>
      </c>
      <c r="B14" s="2">
        <f>((1.6*B11)^2+(1.06*B12)^2+(0.86*B13)^2)^0.5</f>
        <v>0</v>
      </c>
      <c r="C14" s="2">
        <f>((1.6*C11)^2+(1.06*C12)^2+(0.86*C13)^2)^0.5</f>
        <v>0</v>
      </c>
    </row>
    <row r="15" spans="1:7" x14ac:dyDescent="0.25">
      <c r="A15" s="1" t="s">
        <v>6</v>
      </c>
      <c r="B15" s="4">
        <v>1</v>
      </c>
      <c r="C15" s="4">
        <v>1</v>
      </c>
      <c r="D15" t="s">
        <v>35</v>
      </c>
    </row>
    <row r="16" spans="1:7" x14ac:dyDescent="0.25">
      <c r="A16" s="1" t="s">
        <v>8</v>
      </c>
      <c r="B16" s="6">
        <v>750</v>
      </c>
      <c r="C16" s="6">
        <v>750</v>
      </c>
    </row>
    <row r="17" spans="1:4" x14ac:dyDescent="0.25">
      <c r="A17" s="1" t="s">
        <v>9</v>
      </c>
      <c r="B17" s="6">
        <v>1500</v>
      </c>
      <c r="C17" s="6">
        <v>1500</v>
      </c>
    </row>
    <row r="18" spans="1:4" x14ac:dyDescent="0.25">
      <c r="A18" s="1" t="s">
        <v>12</v>
      </c>
      <c r="B18" s="4">
        <v>1</v>
      </c>
      <c r="C18" s="4">
        <v>1</v>
      </c>
      <c r="D18" t="s">
        <v>36</v>
      </c>
    </row>
    <row r="19" spans="1:4" x14ac:dyDescent="0.25">
      <c r="A19" s="1" t="s">
        <v>11</v>
      </c>
      <c r="B19" s="4">
        <v>1</v>
      </c>
      <c r="C19" s="4">
        <v>1</v>
      </c>
      <c r="D19" t="s">
        <v>36</v>
      </c>
    </row>
    <row r="20" spans="1:4" x14ac:dyDescent="0.25">
      <c r="A20" s="3" t="s">
        <v>10</v>
      </c>
      <c r="B20" s="3">
        <f>B16*B18/(B17*B19)</f>
        <v>0.5</v>
      </c>
      <c r="C20" s="3">
        <f>C16*C18/(C17*C19)</f>
        <v>0.5</v>
      </c>
    </row>
    <row r="21" spans="1:4" x14ac:dyDescent="0.25">
      <c r="A21" s="3" t="s">
        <v>13</v>
      </c>
      <c r="B21" s="3">
        <f>B16/B17</f>
        <v>0.5</v>
      </c>
      <c r="C21" s="3">
        <f>C16/C17</f>
        <v>0.5</v>
      </c>
    </row>
    <row r="22" spans="1:4" x14ac:dyDescent="0.25">
      <c r="A22" s="3" t="s">
        <v>7</v>
      </c>
      <c r="B22" s="5">
        <v>1</v>
      </c>
      <c r="C22" s="5">
        <v>1</v>
      </c>
      <c r="D22" t="s">
        <v>37</v>
      </c>
    </row>
    <row r="23" spans="1:4" x14ac:dyDescent="0.25">
      <c r="A23" s="3" t="s">
        <v>15</v>
      </c>
      <c r="B23" s="5">
        <v>1</v>
      </c>
      <c r="C23" s="5">
        <v>1</v>
      </c>
      <c r="D23" t="s">
        <v>38</v>
      </c>
    </row>
    <row r="24" spans="1:4" x14ac:dyDescent="0.25">
      <c r="A24" s="3" t="s">
        <v>14</v>
      </c>
      <c r="B24" s="3">
        <f>2*PI()*B23/(B22*B16)</f>
        <v>8.377580409572781E-3</v>
      </c>
      <c r="C24" s="3">
        <f>2*PI()*C23/(C22*C16)</f>
        <v>8.377580409572781E-3</v>
      </c>
    </row>
    <row r="25" spans="1:4" x14ac:dyDescent="0.25">
      <c r="A25" s="1" t="s">
        <v>16</v>
      </c>
      <c r="B25" s="3">
        <f>B15*B14</f>
        <v>0</v>
      </c>
      <c r="C25" s="3">
        <f>C15*C14</f>
        <v>0</v>
      </c>
    </row>
    <row r="26" spans="1:4" x14ac:dyDescent="0.25">
      <c r="A26" s="1" t="s">
        <v>17</v>
      </c>
      <c r="B26" s="8" t="e">
        <f>B3/B25</f>
        <v>#DIV/0!</v>
      </c>
      <c r="C26" s="8" t="e">
        <f>C3/C25</f>
        <v>#DIV/0!</v>
      </c>
    </row>
    <row r="27" spans="1:4" x14ac:dyDescent="0.25">
      <c r="A27" s="1" t="s">
        <v>18</v>
      </c>
      <c r="B27" s="4">
        <v>1</v>
      </c>
      <c r="C27" s="4">
        <v>1</v>
      </c>
      <c r="D27" t="s">
        <v>37</v>
      </c>
    </row>
    <row r="28" spans="1:4" x14ac:dyDescent="0.25">
      <c r="A28" s="1" t="s">
        <v>19</v>
      </c>
      <c r="B28" s="1">
        <f>B27*B25*B24</f>
        <v>0</v>
      </c>
      <c r="C28" s="1">
        <f>C27*C25*C24</f>
        <v>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Makisi and seed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</dc:creator>
  <cp:lastModifiedBy>Stefanie Tietz | MHYD</cp:lastModifiedBy>
  <dcterms:created xsi:type="dcterms:W3CDTF">2015-06-05T18:19:34Z</dcterms:created>
  <dcterms:modified xsi:type="dcterms:W3CDTF">2025-11-17T15:51:19Z</dcterms:modified>
</cp:coreProperties>
</file>